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PI-SOLUTIONS\API solutions\1.Gestion\Comptabilité\BILANS\2014\"/>
    </mc:Choice>
  </mc:AlternateContent>
  <bookViews>
    <workbookView xWindow="0" yWindow="0" windowWidth="28800" windowHeight="11835"/>
  </bookViews>
  <sheets>
    <sheet name="Liste des écritures" sheetId="1" r:id="rId1"/>
  </sheets>
  <definedNames>
    <definedName name="_xlnm._FilterDatabase" localSheetId="0" hidden="1">'Liste des écritures'!$H$1:$H$33</definedName>
  </definedNames>
  <calcPr calcId="152511"/>
</workbook>
</file>

<file path=xl/calcChain.xml><?xml version="1.0" encoding="utf-8"?>
<calcChain xmlns="http://schemas.openxmlformats.org/spreadsheetml/2006/main">
  <c r="K47" i="1" l="1"/>
  <c r="J47" i="1"/>
  <c r="J35" i="1"/>
  <c r="G47" i="1"/>
  <c r="J42" i="1"/>
  <c r="K42" i="1" s="1"/>
  <c r="J31" i="1"/>
  <c r="J26" i="1"/>
  <c r="J20" i="1"/>
  <c r="K10" i="1"/>
  <c r="G35" i="1"/>
  <c r="K50" i="1" l="1"/>
  <c r="J50" i="1"/>
  <c r="J4" i="1"/>
  <c r="J2" i="1"/>
  <c r="K33" i="1"/>
  <c r="K31" i="1"/>
  <c r="K28" i="1"/>
  <c r="K26" i="1"/>
  <c r="K24" i="1"/>
  <c r="K23" i="1"/>
  <c r="K22" i="1"/>
  <c r="K21" i="1"/>
  <c r="K20" i="1"/>
  <c r="K19" i="1"/>
  <c r="K18" i="1"/>
  <c r="K16" i="1"/>
  <c r="K15" i="1"/>
  <c r="K13" i="1"/>
  <c r="K12" i="1"/>
  <c r="K11" i="1"/>
  <c r="K8" i="1"/>
  <c r="K6" i="1"/>
  <c r="K7" i="1"/>
  <c r="K3" i="1"/>
  <c r="K5" i="1"/>
  <c r="J32" i="1"/>
  <c r="J30" i="1"/>
  <c r="J29" i="1"/>
  <c r="J27" i="1"/>
  <c r="J25" i="1"/>
  <c r="J17" i="1"/>
  <c r="J14" i="1"/>
  <c r="J9" i="1"/>
  <c r="K35" i="1" l="1"/>
  <c r="K39" i="1" s="1"/>
  <c r="J39" i="1"/>
</calcChain>
</file>

<file path=xl/sharedStrings.xml><?xml version="1.0" encoding="utf-8"?>
<sst xmlns="http://schemas.openxmlformats.org/spreadsheetml/2006/main" count="95" uniqueCount="50">
  <si>
    <t>N° mouvement</t>
  </si>
  <si>
    <t>Code du journal</t>
  </si>
  <si>
    <t>Date</t>
  </si>
  <si>
    <t>N° de compte</t>
  </si>
  <si>
    <t>Libellé</t>
  </si>
  <si>
    <t>Montant débit</t>
  </si>
  <si>
    <t>Montant crédit</t>
  </si>
  <si>
    <t>VT</t>
  </si>
  <si>
    <t xml:space="preserve">FAC000031 EURL GERARD SABUT                  </t>
  </si>
  <si>
    <t>KEYYO</t>
  </si>
  <si>
    <t>FAC000033 Sivom Tarn et Lumensonesque</t>
  </si>
  <si>
    <t>FAC000034 GGM ALBI OPEL</t>
  </si>
  <si>
    <t>FAC000035 Maison de Santé SISA</t>
  </si>
  <si>
    <t>FAC000037 Maison de Santé SISA</t>
  </si>
  <si>
    <t>FAC000038 KEYYO</t>
  </si>
  <si>
    <t>FAC000039 Maître Froment</t>
  </si>
  <si>
    <t>FAC000040 KEYYO</t>
  </si>
  <si>
    <t>FAC000041 Financière MAUREL</t>
  </si>
  <si>
    <t>FAC000042 KEYYO</t>
  </si>
  <si>
    <t>FAC000043 MAUREL DISTRIBUTION</t>
  </si>
  <si>
    <t>FAC000044 SERGE POURCEL</t>
  </si>
  <si>
    <t>FAC000045 GGM ALBI OPEL</t>
  </si>
  <si>
    <t>FAC000046 Maison de Santé SISA</t>
  </si>
  <si>
    <t>FAC000047 Maître Froment</t>
  </si>
  <si>
    <t>FAC000048 Financière MAUREL</t>
  </si>
  <si>
    <t>FAC000049 PEUGEOT GGA ALBI</t>
  </si>
  <si>
    <t>FAC000050 KEYYO</t>
  </si>
  <si>
    <t>FAC000051 Financière MAUREL</t>
  </si>
  <si>
    <t>FAC000052 Financière MAUREL</t>
  </si>
  <si>
    <t>FAC000053 GGM ALBI OPEL</t>
  </si>
  <si>
    <t>FAC000054 Maison de Santé SISA</t>
  </si>
  <si>
    <t>FAC000055 Maître Froment</t>
  </si>
  <si>
    <t>FAC000056 KEYYO</t>
  </si>
  <si>
    <t>FAC000060 SERGE POURCEL</t>
  </si>
  <si>
    <t>FAC000057 PESCHEUX Marie Claude</t>
  </si>
  <si>
    <t>FAC000058 PASTOR ET FILS</t>
  </si>
  <si>
    <t>FAC000059 LINARD SALAISONS</t>
  </si>
  <si>
    <t>FAC000061 KEYYO</t>
  </si>
  <si>
    <t>FAC000062 SERGE POURCEL</t>
  </si>
  <si>
    <t>FAC000063 MAUREL MAZAMET Savoie inter-location</t>
  </si>
  <si>
    <t>ZRR</t>
  </si>
  <si>
    <t>Partie réalisée en ZRR</t>
  </si>
  <si>
    <t>X</t>
  </si>
  <si>
    <t>Pourcentages</t>
  </si>
  <si>
    <t>Partie réalisée hors ZRR</t>
  </si>
  <si>
    <t>TOTAL H.T</t>
  </si>
  <si>
    <t>Code géographique</t>
  </si>
  <si>
    <t>FAC000065 KEYYO</t>
  </si>
  <si>
    <t>FAC000074 LINARD SALAISONS</t>
  </si>
  <si>
    <t>FAC000069 PASTOR ET FILS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</si>
</sst>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color rgb="FFFFC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2" fontId="0" fillId="0" borderId="0" xfId="0" applyNumberFormat="1"/>
    <xf numFmtId="0" fontId="16" fillId="0" borderId="0" xfId="0" applyFont="1" applyAlignment="1">
      <alignment horizontal="center" vertical="center"/>
    </xf>
    <xf numFmtId="2" fontId="16" fillId="0" borderId="0" xfId="0" applyNumberFormat="1" applyFont="1"/>
    <xf numFmtId="0" fontId="16" fillId="0" borderId="0" xfId="0" applyFont="1"/>
    <xf numFmtId="10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2" fontId="18" fillId="0" borderId="0" xfId="0" applyNumberFormat="1" applyFont="1" applyFill="1"/>
    <xf numFmtId="0" fontId="19" fillId="0" borderId="0" xfId="0" applyFont="1" applyFill="1" applyAlignment="1">
      <alignment horizontal="center" vertical="center"/>
    </xf>
    <xf numFmtId="2" fontId="19" fillId="0" borderId="0" xfId="0" applyNumberFormat="1" applyFont="1" applyFill="1"/>
    <xf numFmtId="10" fontId="18" fillId="0" borderId="0" xfId="0" applyNumberFormat="1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14" fontId="0" fillId="33" borderId="0" xfId="0" applyNumberFormat="1" applyFill="1" applyAlignment="1">
      <alignment horizontal="center" vertical="center"/>
    </xf>
    <xf numFmtId="0" fontId="0" fillId="33" borderId="0" xfId="0" applyFill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>
      <pane ySplit="1" topLeftCell="A2" activePane="bottomLeft" state="frozen"/>
      <selection pane="bottomLeft" activeCell="K48" sqref="K48"/>
    </sheetView>
  </sheetViews>
  <sheetFormatPr baseColWidth="10" defaultRowHeight="15" x14ac:dyDescent="0.25"/>
  <cols>
    <col min="1" max="1" width="11.85546875" style="1" bestFit="1" customWidth="1"/>
    <col min="2" max="3" width="11.42578125" style="1"/>
    <col min="4" max="4" width="17" style="1" customWidth="1"/>
    <col min="5" max="5" width="47.42578125" style="1" bestFit="1" customWidth="1"/>
    <col min="6" max="6" width="13.7109375" bestFit="1" customWidth="1"/>
    <col min="7" max="7" width="14.140625" bestFit="1" customWidth="1"/>
    <col min="8" max="8" width="11.42578125" style="1"/>
    <col min="9" max="9" width="13.28515625" style="1" bestFit="1" customWidth="1"/>
    <col min="10" max="11" width="14.28515625" customWidth="1"/>
  </cols>
  <sheetData>
    <row r="1" spans="1:11" s="7" customFormat="1" ht="44.2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40</v>
      </c>
      <c r="I1" s="9" t="s">
        <v>46</v>
      </c>
      <c r="J1" s="9" t="s">
        <v>41</v>
      </c>
      <c r="K1" s="9" t="s">
        <v>44</v>
      </c>
    </row>
    <row r="2" spans="1:11" x14ac:dyDescent="0.25">
      <c r="A2" s="14">
        <v>180</v>
      </c>
      <c r="B2" s="14" t="s">
        <v>7</v>
      </c>
      <c r="C2" s="15">
        <v>41716</v>
      </c>
      <c r="D2" s="14">
        <v>707000</v>
      </c>
      <c r="E2" s="14" t="s">
        <v>8</v>
      </c>
      <c r="F2" s="16"/>
      <c r="G2" s="16">
        <v>350</v>
      </c>
      <c r="H2" s="14" t="s">
        <v>42</v>
      </c>
      <c r="I2" s="14">
        <v>12199</v>
      </c>
      <c r="J2" s="16">
        <f>+G2</f>
        <v>350</v>
      </c>
      <c r="K2" s="16"/>
    </row>
    <row r="3" spans="1:11" x14ac:dyDescent="0.25">
      <c r="A3" s="1">
        <v>91</v>
      </c>
      <c r="B3" s="1" t="s">
        <v>7</v>
      </c>
      <c r="C3" s="2">
        <v>41736</v>
      </c>
      <c r="D3" s="1">
        <v>708000</v>
      </c>
      <c r="E3" s="1" t="s">
        <v>9</v>
      </c>
      <c r="G3">
        <v>1000</v>
      </c>
      <c r="K3">
        <f>G3-J3</f>
        <v>1000</v>
      </c>
    </row>
    <row r="4" spans="1:11" x14ac:dyDescent="0.25">
      <c r="A4" s="14">
        <v>192</v>
      </c>
      <c r="B4" s="14" t="s">
        <v>7</v>
      </c>
      <c r="C4" s="15">
        <v>41806</v>
      </c>
      <c r="D4" s="14">
        <v>707000</v>
      </c>
      <c r="E4" s="14" t="s">
        <v>10</v>
      </c>
      <c r="F4" s="16"/>
      <c r="G4" s="16">
        <v>270.3</v>
      </c>
      <c r="H4" s="14" t="s">
        <v>42</v>
      </c>
      <c r="I4" s="14">
        <v>12002</v>
      </c>
      <c r="J4" s="16">
        <f>+G4</f>
        <v>270.3</v>
      </c>
      <c r="K4" s="16"/>
    </row>
    <row r="5" spans="1:11" x14ac:dyDescent="0.25">
      <c r="A5" s="1">
        <v>207</v>
      </c>
      <c r="B5" s="1" t="s">
        <v>7</v>
      </c>
      <c r="C5" s="2">
        <v>41814</v>
      </c>
      <c r="D5" s="1">
        <v>707000</v>
      </c>
      <c r="E5" s="1" t="s">
        <v>11</v>
      </c>
      <c r="G5">
        <v>9306</v>
      </c>
      <c r="J5">
        <v>1800</v>
      </c>
      <c r="K5">
        <f>G5-J5</f>
        <v>7506</v>
      </c>
    </row>
    <row r="6" spans="1:11" x14ac:dyDescent="0.25">
      <c r="A6" s="1">
        <v>225</v>
      </c>
      <c r="B6" s="1" t="s">
        <v>7</v>
      </c>
      <c r="C6" s="2">
        <v>41838</v>
      </c>
      <c r="D6" s="1">
        <v>707000</v>
      </c>
      <c r="E6" s="1" t="s">
        <v>12</v>
      </c>
      <c r="G6">
        <v>16488.93</v>
      </c>
      <c r="K6">
        <f>G6-J6</f>
        <v>16488.93</v>
      </c>
    </row>
    <row r="7" spans="1:11" ht="16.5" customHeight="1" x14ac:dyDescent="0.25">
      <c r="A7" s="1">
        <v>226</v>
      </c>
      <c r="B7" s="1" t="s">
        <v>7</v>
      </c>
      <c r="C7" s="2">
        <v>41838</v>
      </c>
      <c r="D7" s="1">
        <v>707000</v>
      </c>
      <c r="E7" s="1" t="s">
        <v>13</v>
      </c>
      <c r="G7">
        <v>4995</v>
      </c>
      <c r="J7">
        <v>4185</v>
      </c>
      <c r="K7">
        <f>G7-J7</f>
        <v>810</v>
      </c>
    </row>
    <row r="8" spans="1:11" x14ac:dyDescent="0.25">
      <c r="A8" s="1">
        <v>242</v>
      </c>
      <c r="B8" s="1" t="s">
        <v>7</v>
      </c>
      <c r="C8" s="2">
        <v>41848</v>
      </c>
      <c r="D8" s="1">
        <v>708000</v>
      </c>
      <c r="E8" s="1" t="s">
        <v>14</v>
      </c>
      <c r="G8">
        <v>436.59</v>
      </c>
      <c r="K8">
        <f>G8-J8</f>
        <v>436.59</v>
      </c>
    </row>
    <row r="9" spans="1:11" x14ac:dyDescent="0.25">
      <c r="A9" s="14">
        <v>261</v>
      </c>
      <c r="B9" s="14" t="s">
        <v>7</v>
      </c>
      <c r="C9" s="15">
        <v>41851</v>
      </c>
      <c r="D9" s="14">
        <v>707000</v>
      </c>
      <c r="E9" s="14" t="s">
        <v>15</v>
      </c>
      <c r="F9" s="16"/>
      <c r="G9" s="16">
        <v>3769.44</v>
      </c>
      <c r="H9" s="14" t="s">
        <v>42</v>
      </c>
      <c r="I9" s="14">
        <v>12121</v>
      </c>
      <c r="J9" s="16">
        <f>G9</f>
        <v>3769.44</v>
      </c>
      <c r="K9" s="16"/>
    </row>
    <row r="10" spans="1:11" x14ac:dyDescent="0.25">
      <c r="A10" s="1">
        <v>264</v>
      </c>
      <c r="B10" s="1" t="s">
        <v>7</v>
      </c>
      <c r="C10" s="2">
        <v>41870</v>
      </c>
      <c r="D10" s="1">
        <v>708000</v>
      </c>
      <c r="E10" s="1" t="s">
        <v>16</v>
      </c>
      <c r="G10">
        <v>162.72</v>
      </c>
      <c r="J10">
        <v>9.65</v>
      </c>
      <c r="K10">
        <f>G10-J10</f>
        <v>153.07</v>
      </c>
    </row>
    <row r="11" spans="1:11" x14ac:dyDescent="0.25">
      <c r="A11" s="1">
        <v>281</v>
      </c>
      <c r="B11" s="1" t="s">
        <v>7</v>
      </c>
      <c r="C11" s="2">
        <v>41878</v>
      </c>
      <c r="D11" s="1">
        <v>707000</v>
      </c>
      <c r="E11" s="1" t="s">
        <v>17</v>
      </c>
      <c r="G11">
        <v>25576.92</v>
      </c>
      <c r="J11">
        <v>2880</v>
      </c>
      <c r="K11">
        <f>G11-J11</f>
        <v>22696.92</v>
      </c>
    </row>
    <row r="12" spans="1:11" x14ac:dyDescent="0.25">
      <c r="A12" s="1">
        <v>301</v>
      </c>
      <c r="B12" s="1" t="s">
        <v>7</v>
      </c>
      <c r="C12" s="2">
        <v>41891</v>
      </c>
      <c r="D12" s="1">
        <v>708000</v>
      </c>
      <c r="E12" s="1" t="s">
        <v>18</v>
      </c>
      <c r="G12">
        <v>366.72</v>
      </c>
      <c r="J12">
        <v>9.7799999999999994</v>
      </c>
      <c r="K12">
        <f>G12-J12</f>
        <v>356.94000000000005</v>
      </c>
    </row>
    <row r="13" spans="1:11" x14ac:dyDescent="0.25">
      <c r="A13" s="1">
        <v>317</v>
      </c>
      <c r="B13" s="1" t="s">
        <v>7</v>
      </c>
      <c r="C13" s="2">
        <v>41892</v>
      </c>
      <c r="D13" s="1">
        <v>707000</v>
      </c>
      <c r="E13" s="1" t="s">
        <v>19</v>
      </c>
      <c r="G13">
        <v>107.9</v>
      </c>
      <c r="K13">
        <f>G13-J13</f>
        <v>107.9</v>
      </c>
    </row>
    <row r="14" spans="1:11" ht="15.75" customHeight="1" x14ac:dyDescent="0.25">
      <c r="A14" s="14">
        <v>318</v>
      </c>
      <c r="B14" s="14" t="s">
        <v>7</v>
      </c>
      <c r="C14" s="15">
        <v>41901</v>
      </c>
      <c r="D14" s="14">
        <v>707000</v>
      </c>
      <c r="E14" s="14" t="s">
        <v>20</v>
      </c>
      <c r="F14" s="16"/>
      <c r="G14" s="16">
        <v>7126.81</v>
      </c>
      <c r="H14" s="14" t="s">
        <v>42</v>
      </c>
      <c r="I14" s="14">
        <v>12121</v>
      </c>
      <c r="J14" s="16">
        <f>+G14</f>
        <v>7126.81</v>
      </c>
      <c r="K14" s="16"/>
    </row>
    <row r="15" spans="1:11" x14ac:dyDescent="0.25">
      <c r="A15" s="1">
        <v>324</v>
      </c>
      <c r="B15" s="1" t="s">
        <v>7</v>
      </c>
      <c r="C15" s="2">
        <v>41907</v>
      </c>
      <c r="D15" s="1">
        <v>706000</v>
      </c>
      <c r="E15" s="1" t="s">
        <v>21</v>
      </c>
      <c r="G15">
        <v>95.13</v>
      </c>
      <c r="K15">
        <f>G15-J15</f>
        <v>95.13</v>
      </c>
    </row>
    <row r="16" spans="1:11" x14ac:dyDescent="0.25">
      <c r="A16" s="1">
        <v>327</v>
      </c>
      <c r="B16" s="1" t="s">
        <v>7</v>
      </c>
      <c r="C16" s="2">
        <v>41907</v>
      </c>
      <c r="D16" s="1">
        <v>706000</v>
      </c>
      <c r="E16" s="1" t="s">
        <v>22</v>
      </c>
      <c r="G16">
        <v>158.97</v>
      </c>
      <c r="K16">
        <f>G16-J16</f>
        <v>158.97</v>
      </c>
    </row>
    <row r="17" spans="1:11" x14ac:dyDescent="0.25">
      <c r="A17" s="14">
        <v>328</v>
      </c>
      <c r="B17" s="14" t="s">
        <v>7</v>
      </c>
      <c r="C17" s="15">
        <v>41907</v>
      </c>
      <c r="D17" s="14">
        <v>706000</v>
      </c>
      <c r="E17" s="14" t="s">
        <v>23</v>
      </c>
      <c r="F17" s="16"/>
      <c r="G17" s="16">
        <v>29.83</v>
      </c>
      <c r="H17" s="14" t="s">
        <v>42</v>
      </c>
      <c r="I17" s="14">
        <v>12121</v>
      </c>
      <c r="J17" s="16">
        <f>+G17</f>
        <v>29.83</v>
      </c>
      <c r="K17" s="16"/>
    </row>
    <row r="18" spans="1:11" x14ac:dyDescent="0.25">
      <c r="A18" s="1">
        <v>329</v>
      </c>
      <c r="B18" s="1" t="s">
        <v>7</v>
      </c>
      <c r="C18" s="2">
        <v>41907</v>
      </c>
      <c r="D18" s="1">
        <v>707000</v>
      </c>
      <c r="E18" s="1" t="s">
        <v>24</v>
      </c>
      <c r="G18">
        <v>436.2</v>
      </c>
      <c r="K18">
        <f t="shared" ref="K18:K24" si="0">G18-J18</f>
        <v>436.2</v>
      </c>
    </row>
    <row r="19" spans="1:11" x14ac:dyDescent="0.25">
      <c r="A19" s="1">
        <v>332</v>
      </c>
      <c r="B19" s="1" t="s">
        <v>7</v>
      </c>
      <c r="C19" s="2">
        <v>41911</v>
      </c>
      <c r="D19" s="1">
        <v>707000</v>
      </c>
      <c r="E19" s="1" t="s">
        <v>25</v>
      </c>
      <c r="G19">
        <v>243.2</v>
      </c>
      <c r="K19">
        <f t="shared" si="0"/>
        <v>243.2</v>
      </c>
    </row>
    <row r="20" spans="1:11" x14ac:dyDescent="0.25">
      <c r="A20" s="1">
        <v>347</v>
      </c>
      <c r="B20" s="1" t="s">
        <v>7</v>
      </c>
      <c r="C20" s="2">
        <v>41925</v>
      </c>
      <c r="D20" s="1">
        <v>708000</v>
      </c>
      <c r="E20" s="1" t="s">
        <v>26</v>
      </c>
      <c r="G20">
        <v>200.42</v>
      </c>
      <c r="J20">
        <f>17.99+9.8</f>
        <v>27.79</v>
      </c>
      <c r="K20">
        <f t="shared" si="0"/>
        <v>172.63</v>
      </c>
    </row>
    <row r="21" spans="1:11" x14ac:dyDescent="0.25">
      <c r="A21" s="1">
        <v>367</v>
      </c>
      <c r="B21" s="1" t="s">
        <v>7</v>
      </c>
      <c r="C21" s="2">
        <v>41947</v>
      </c>
      <c r="D21" s="1">
        <v>706000</v>
      </c>
      <c r="E21" s="1" t="s">
        <v>27</v>
      </c>
      <c r="G21">
        <v>53.63</v>
      </c>
      <c r="K21">
        <f t="shared" si="0"/>
        <v>53.63</v>
      </c>
    </row>
    <row r="22" spans="1:11" x14ac:dyDescent="0.25">
      <c r="A22" s="1">
        <v>368</v>
      </c>
      <c r="B22" s="1" t="s">
        <v>7</v>
      </c>
      <c r="C22" s="2">
        <v>41947</v>
      </c>
      <c r="D22" s="1">
        <v>706000</v>
      </c>
      <c r="E22" s="1" t="s">
        <v>28</v>
      </c>
      <c r="G22">
        <v>141</v>
      </c>
      <c r="K22">
        <f t="shared" si="0"/>
        <v>141</v>
      </c>
    </row>
    <row r="23" spans="1:11" x14ac:dyDescent="0.25">
      <c r="A23" s="1">
        <v>369</v>
      </c>
      <c r="B23" s="1" t="s">
        <v>7</v>
      </c>
      <c r="C23" s="2">
        <v>41947</v>
      </c>
      <c r="D23" s="1">
        <v>706000</v>
      </c>
      <c r="E23" s="1" t="s">
        <v>29</v>
      </c>
      <c r="G23">
        <v>89.24</v>
      </c>
      <c r="K23">
        <f t="shared" si="0"/>
        <v>89.24</v>
      </c>
    </row>
    <row r="24" spans="1:11" x14ac:dyDescent="0.25">
      <c r="A24" s="1">
        <v>370</v>
      </c>
      <c r="B24" s="1" t="s">
        <v>7</v>
      </c>
      <c r="C24" s="2">
        <v>41947</v>
      </c>
      <c r="D24" s="1">
        <v>706000</v>
      </c>
      <c r="E24" s="1" t="s">
        <v>30</v>
      </c>
      <c r="G24">
        <v>195</v>
      </c>
      <c r="K24">
        <f t="shared" si="0"/>
        <v>195</v>
      </c>
    </row>
    <row r="25" spans="1:11" x14ac:dyDescent="0.25">
      <c r="A25" s="14">
        <v>371</v>
      </c>
      <c r="B25" s="14" t="s">
        <v>7</v>
      </c>
      <c r="C25" s="15">
        <v>41947</v>
      </c>
      <c r="D25" s="14">
        <v>706000</v>
      </c>
      <c r="E25" s="14" t="s">
        <v>31</v>
      </c>
      <c r="F25" s="16"/>
      <c r="G25" s="16">
        <v>45</v>
      </c>
      <c r="H25" s="14" t="s">
        <v>42</v>
      </c>
      <c r="I25" s="14">
        <v>12121</v>
      </c>
      <c r="J25" s="16">
        <f>+G25</f>
        <v>45</v>
      </c>
      <c r="K25" s="16"/>
    </row>
    <row r="26" spans="1:11" ht="15.75" customHeight="1" x14ac:dyDescent="0.25">
      <c r="A26" s="1">
        <v>377</v>
      </c>
      <c r="B26" s="1" t="s">
        <v>7</v>
      </c>
      <c r="C26" s="2">
        <v>41955</v>
      </c>
      <c r="D26" s="1">
        <v>708000</v>
      </c>
      <c r="E26" s="1" t="s">
        <v>32</v>
      </c>
      <c r="G26">
        <v>219.89</v>
      </c>
      <c r="J26">
        <f>18.21+9.84+0.7</f>
        <v>28.75</v>
      </c>
      <c r="K26">
        <f>G26-J26</f>
        <v>191.14</v>
      </c>
    </row>
    <row r="27" spans="1:11" x14ac:dyDescent="0.25">
      <c r="A27" s="14">
        <v>407</v>
      </c>
      <c r="B27" s="14" t="s">
        <v>7</v>
      </c>
      <c r="C27" s="15">
        <v>41957</v>
      </c>
      <c r="D27" s="14">
        <v>706000</v>
      </c>
      <c r="E27" s="14" t="s">
        <v>33</v>
      </c>
      <c r="F27" s="16"/>
      <c r="G27" s="16">
        <v>124.27</v>
      </c>
      <c r="H27" s="14" t="s">
        <v>42</v>
      </c>
      <c r="I27" s="14">
        <v>12121</v>
      </c>
      <c r="J27" s="16">
        <f>+G27</f>
        <v>124.27</v>
      </c>
      <c r="K27" s="16"/>
    </row>
    <row r="28" spans="1:11" x14ac:dyDescent="0.25">
      <c r="A28" s="1">
        <v>387</v>
      </c>
      <c r="B28" s="1" t="s">
        <v>7</v>
      </c>
      <c r="C28" s="2">
        <v>41961</v>
      </c>
      <c r="D28" s="1">
        <v>707000</v>
      </c>
      <c r="E28" s="1" t="s">
        <v>34</v>
      </c>
      <c r="G28">
        <v>365</v>
      </c>
      <c r="J28">
        <v>320</v>
      </c>
      <c r="K28">
        <f>G28-J28</f>
        <v>45</v>
      </c>
    </row>
    <row r="29" spans="1:11" x14ac:dyDescent="0.25">
      <c r="A29" s="14">
        <v>389</v>
      </c>
      <c r="B29" s="14" t="s">
        <v>7</v>
      </c>
      <c r="C29" s="15">
        <v>41962</v>
      </c>
      <c r="D29" s="14">
        <v>707000</v>
      </c>
      <c r="E29" s="14" t="s">
        <v>35</v>
      </c>
      <c r="F29" s="16"/>
      <c r="G29" s="16">
        <v>10434.780000000001</v>
      </c>
      <c r="H29" s="14" t="s">
        <v>42</v>
      </c>
      <c r="I29" s="14">
        <v>12174</v>
      </c>
      <c r="J29" s="16">
        <f>+G29</f>
        <v>10434.780000000001</v>
      </c>
      <c r="K29" s="16"/>
    </row>
    <row r="30" spans="1:11" x14ac:dyDescent="0.25">
      <c r="A30" s="14">
        <v>404</v>
      </c>
      <c r="B30" s="14" t="s">
        <v>7</v>
      </c>
      <c r="C30" s="15">
        <v>41974</v>
      </c>
      <c r="D30" s="14">
        <v>707000</v>
      </c>
      <c r="E30" s="14" t="s">
        <v>36</v>
      </c>
      <c r="F30" s="16"/>
      <c r="G30" s="16">
        <v>5088.74</v>
      </c>
      <c r="H30" s="14" t="s">
        <v>42</v>
      </c>
      <c r="I30" s="14">
        <v>12121</v>
      </c>
      <c r="J30" s="16">
        <f>+G30</f>
        <v>5088.74</v>
      </c>
      <c r="K30" s="16"/>
    </row>
    <row r="31" spans="1:11" x14ac:dyDescent="0.25">
      <c r="A31" s="1">
        <v>416</v>
      </c>
      <c r="B31" s="1" t="s">
        <v>7</v>
      </c>
      <c r="C31" s="2">
        <v>41981</v>
      </c>
      <c r="D31" s="1">
        <v>708000</v>
      </c>
      <c r="E31" s="1" t="s">
        <v>37</v>
      </c>
      <c r="G31">
        <v>265.64999999999998</v>
      </c>
      <c r="J31">
        <f>19.1+9.71+10.94+1</f>
        <v>40.75</v>
      </c>
      <c r="K31">
        <f>G31-J31</f>
        <v>224.89999999999998</v>
      </c>
    </row>
    <row r="32" spans="1:11" x14ac:dyDescent="0.25">
      <c r="A32" s="14">
        <v>455</v>
      </c>
      <c r="B32" s="14" t="s">
        <v>7</v>
      </c>
      <c r="C32" s="15">
        <v>41991</v>
      </c>
      <c r="D32" s="14">
        <v>707000</v>
      </c>
      <c r="E32" s="14" t="s">
        <v>38</v>
      </c>
      <c r="F32" s="16"/>
      <c r="G32" s="16">
        <v>85</v>
      </c>
      <c r="H32" s="14" t="s">
        <v>42</v>
      </c>
      <c r="I32" s="14">
        <v>12121</v>
      </c>
      <c r="J32" s="16">
        <f>+G32</f>
        <v>85</v>
      </c>
      <c r="K32" s="16"/>
    </row>
    <row r="33" spans="1:13" x14ac:dyDescent="0.25">
      <c r="A33" s="1">
        <v>459</v>
      </c>
      <c r="B33" s="1" t="s">
        <v>7</v>
      </c>
      <c r="C33" s="2">
        <v>41999</v>
      </c>
      <c r="D33" s="1">
        <v>707000</v>
      </c>
      <c r="E33" s="1" t="s">
        <v>39</v>
      </c>
      <c r="G33">
        <v>10390.530000000001</v>
      </c>
      <c r="J33">
        <v>1350</v>
      </c>
      <c r="K33">
        <f>G33-J33</f>
        <v>9040.5300000000007</v>
      </c>
    </row>
    <row r="34" spans="1:13" x14ac:dyDescent="0.25">
      <c r="C34" s="2"/>
    </row>
    <row r="35" spans="1:13" x14ac:dyDescent="0.25">
      <c r="E35" s="5" t="s">
        <v>45</v>
      </c>
      <c r="F35" s="6"/>
      <c r="G35" s="6">
        <f>SUM(G2:G34)</f>
        <v>98618.810000000012</v>
      </c>
      <c r="H35" s="10"/>
      <c r="I35" s="10"/>
      <c r="J35" s="6">
        <f>SUM(J2:J34)</f>
        <v>37975.89</v>
      </c>
      <c r="K35" s="6">
        <f>SUM(K2:K34)</f>
        <v>60642.919999999984</v>
      </c>
      <c r="M35" s="4"/>
    </row>
    <row r="36" spans="1:13" x14ac:dyDescent="0.25">
      <c r="E36" s="5"/>
      <c r="F36" s="6"/>
      <c r="G36" s="6"/>
      <c r="H36" s="10"/>
      <c r="I36" s="10"/>
      <c r="J36" s="6"/>
      <c r="K36" s="6"/>
    </row>
    <row r="37" spans="1:13" x14ac:dyDescent="0.25">
      <c r="H37" s="11"/>
      <c r="I37" s="11"/>
    </row>
    <row r="38" spans="1:13" x14ac:dyDescent="0.25">
      <c r="F38" s="4"/>
      <c r="G38" s="4"/>
      <c r="H38" s="12"/>
      <c r="I38" s="12"/>
      <c r="J38" s="4"/>
      <c r="K38" s="4"/>
    </row>
    <row r="39" spans="1:13" x14ac:dyDescent="0.25">
      <c r="E39" s="5" t="s">
        <v>43</v>
      </c>
      <c r="F39" s="7"/>
      <c r="G39" s="7"/>
      <c r="H39" s="13"/>
      <c r="I39" s="13"/>
      <c r="J39" s="8">
        <f>+J35/G35</f>
        <v>0.38507755264943871</v>
      </c>
      <c r="K39" s="8">
        <f>+K35/G35</f>
        <v>0.61492244735056101</v>
      </c>
    </row>
    <row r="40" spans="1:13" x14ac:dyDescent="0.25">
      <c r="H40" s="3"/>
      <c r="I40" s="3"/>
    </row>
    <row r="42" spans="1:13" x14ac:dyDescent="0.25">
      <c r="A42" s="1">
        <v>484</v>
      </c>
      <c r="B42" s="1" t="s">
        <v>7</v>
      </c>
      <c r="C42" s="2">
        <v>42023</v>
      </c>
      <c r="D42" s="1">
        <v>708000</v>
      </c>
      <c r="E42" s="1" t="s">
        <v>47</v>
      </c>
      <c r="G42">
        <v>270.14</v>
      </c>
      <c r="J42">
        <f>21.35+9.62+14.67+37.06</f>
        <v>82.7</v>
      </c>
      <c r="K42">
        <f>+G42-J42</f>
        <v>187.44</v>
      </c>
    </row>
    <row r="43" spans="1:13" x14ac:dyDescent="0.25">
      <c r="A43" s="1">
        <v>500</v>
      </c>
      <c r="B43" s="1" t="s">
        <v>7</v>
      </c>
      <c r="C43" s="2">
        <v>42031</v>
      </c>
      <c r="D43" s="1">
        <v>706000</v>
      </c>
      <c r="E43" s="1" t="s">
        <v>49</v>
      </c>
      <c r="G43">
        <v>33.65</v>
      </c>
      <c r="J43">
        <v>33.65</v>
      </c>
    </row>
    <row r="44" spans="1:13" x14ac:dyDescent="0.25">
      <c r="A44" s="1">
        <v>505</v>
      </c>
      <c r="B44" s="1" t="s">
        <v>7</v>
      </c>
      <c r="C44" s="2">
        <v>42031</v>
      </c>
      <c r="D44" s="1">
        <v>706000</v>
      </c>
      <c r="E44" s="1" t="s">
        <v>48</v>
      </c>
      <c r="G44">
        <v>18.77</v>
      </c>
      <c r="J44">
        <v>18.77</v>
      </c>
    </row>
    <row r="47" spans="1:13" x14ac:dyDescent="0.25">
      <c r="E47" s="5" t="s">
        <v>45</v>
      </c>
      <c r="F47" s="6"/>
      <c r="G47" s="6">
        <f>SUM(G2:G33,G42:G44)</f>
        <v>98941.37000000001</v>
      </c>
      <c r="H47" s="10"/>
      <c r="I47" s="10"/>
      <c r="J47" s="6">
        <f>SUM(J2:J33,J42:J44)</f>
        <v>38111.009999999995</v>
      </c>
      <c r="K47" s="6">
        <f>SUM(K2:K33,K42:K44)</f>
        <v>60830.359999999986</v>
      </c>
    </row>
    <row r="50" spans="5:11" x14ac:dyDescent="0.25">
      <c r="E50" s="5" t="s">
        <v>43</v>
      </c>
      <c r="F50" s="7"/>
      <c r="G50" s="7"/>
      <c r="H50" s="13"/>
      <c r="I50" s="13"/>
      <c r="J50" s="8">
        <f>+J47/G47</f>
        <v>0.38518781375273042</v>
      </c>
      <c r="K50" s="8">
        <f>+K47/G47</f>
        <v>0.6148121862472693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des écritures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efaury</dc:creator>
  <cp:lastModifiedBy>efaury</cp:lastModifiedBy>
  <dcterms:created xsi:type="dcterms:W3CDTF">2015-04-08T09:36:19Z</dcterms:created>
  <dcterms:modified xsi:type="dcterms:W3CDTF">2015-04-13T14:58:05Z</dcterms:modified>
</cp:coreProperties>
</file>